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3995" windowHeight="8190"/>
  </bookViews>
  <sheets>
    <sheet name="Cinco datos" sheetId="5" r:id="rId1"/>
  </sheets>
  <calcPr calcId="145621"/>
</workbook>
</file>

<file path=xl/calcChain.xml><?xml version="1.0" encoding="utf-8"?>
<calcChain xmlns="http://schemas.openxmlformats.org/spreadsheetml/2006/main">
  <c r="E102" i="5" l="1"/>
  <c r="C102" i="5"/>
  <c r="A102" i="5"/>
  <c r="E98" i="5"/>
  <c r="C98" i="5"/>
  <c r="A98" i="5"/>
  <c r="E93" i="5"/>
  <c r="C93" i="5"/>
  <c r="A93" i="5"/>
  <c r="E19" i="5"/>
  <c r="G19" i="5"/>
  <c r="I19" i="5"/>
  <c r="E24" i="5"/>
  <c r="G24" i="5"/>
  <c r="I24" i="5"/>
  <c r="E26" i="5"/>
  <c r="G26" i="5"/>
  <c r="I26" i="5"/>
  <c r="F67" i="5" l="1"/>
  <c r="F55" i="5"/>
  <c r="F59" i="5" s="1"/>
  <c r="D67" i="5"/>
  <c r="D71" i="5" s="1"/>
  <c r="D55" i="5"/>
  <c r="B67" i="5"/>
  <c r="B55" i="5"/>
  <c r="B59" i="5" s="1"/>
  <c r="F38" i="5"/>
  <c r="D38" i="5"/>
  <c r="B38" i="5"/>
  <c r="F36" i="5"/>
  <c r="D36" i="5"/>
  <c r="B36" i="5"/>
  <c r="B40" i="5" l="1"/>
  <c r="D42" i="5"/>
  <c r="D59" i="5"/>
  <c r="D63" i="5" s="1"/>
  <c r="B71" i="5"/>
  <c r="B75" i="5" s="1"/>
  <c r="F71" i="5"/>
  <c r="F75" i="5" s="1"/>
  <c r="D75" i="5"/>
  <c r="B63" i="5"/>
  <c r="F63" i="5"/>
  <c r="F40" i="5"/>
  <c r="D40" i="5"/>
  <c r="B42" i="5"/>
  <c r="F42" i="5"/>
  <c r="D48" i="5" l="1"/>
  <c r="D50" i="5" s="1"/>
  <c r="D44" i="5"/>
  <c r="D46" i="5" s="1"/>
  <c r="D78" i="5"/>
  <c r="B78" i="5"/>
  <c r="F78" i="5"/>
  <c r="F48" i="5"/>
  <c r="F50" i="5" s="1"/>
  <c r="F44" i="5"/>
  <c r="F46" i="5" s="1"/>
  <c r="B48" i="5"/>
  <c r="B44" i="5"/>
  <c r="B46" i="5" s="1"/>
  <c r="B80" i="5" l="1"/>
  <c r="F80" i="5"/>
  <c r="F82" i="5" s="1"/>
  <c r="F84" i="5"/>
  <c r="F86" i="5" s="1"/>
  <c r="D80" i="5"/>
  <c r="D82" i="5" s="1"/>
  <c r="B50" i="5"/>
  <c r="D84" i="5"/>
  <c r="D86" i="5" s="1"/>
  <c r="B84" i="5"/>
  <c r="B86" i="5" s="1"/>
  <c r="B82" i="5"/>
</calcChain>
</file>

<file path=xl/sharedStrings.xml><?xml version="1.0" encoding="utf-8"?>
<sst xmlns="http://schemas.openxmlformats.org/spreadsheetml/2006/main" count="125" uniqueCount="47">
  <si>
    <t>Riesgo relativo</t>
  </si>
  <si>
    <t>Entre todos los EXPUESTOS ¿qué porcentaje de EXPUESTOS SON CASOS? Probabilidad de los EXPUESTOS de ser un caso</t>
  </si>
  <si>
    <t>Entre todos los NO EXPUESTOS ¿qué porcentaje de NO EXPUESTOS SON CASOS? Probabilidad de los NO EXPUESTOS de ser un caso</t>
  </si>
  <si>
    <t>Entre todos los NO EXPUESTOS ¿qué porcentaje de NO EXPUESTOS SON CONTRROLES? Probabilidad de los NO EXPUESTOS de ser un CONTROL</t>
  </si>
  <si>
    <t>Valor mínimo</t>
  </si>
  <si>
    <t>Valor medio</t>
  </si>
  <si>
    <t>Valor máximo</t>
  </si>
  <si>
    <t>Fracción etiológica en expuestos</t>
  </si>
  <si>
    <t>Fracción etiológica en en la población</t>
  </si>
  <si>
    <t>Fracción prevenida en expuestos</t>
  </si>
  <si>
    <t>Fracción prevenida en en la población</t>
  </si>
  <si>
    <t>Odds Ratio</t>
  </si>
  <si>
    <t>Diferencia de Riesgo</t>
  </si>
  <si>
    <t>RR&lt;1</t>
  </si>
  <si>
    <t>RR&gt;1</t>
  </si>
  <si>
    <t>OR&lt;1</t>
  </si>
  <si>
    <t>OR&gt;1</t>
  </si>
  <si>
    <t>Diseño de cohortes. Incidencia Acumulada</t>
  </si>
  <si>
    <t>Entre todos los EXPUESTOS ¿qué porcentaje de EXPUESTOS SON CONTROLES? Probabilidad de los EXPUESTOS de ser un CONTROL</t>
  </si>
  <si>
    <t>Diseño de casos y controles. Opción 1.</t>
  </si>
  <si>
    <r>
      <t xml:space="preserve">Probabilidad de los EXPUESTOS de ser un caso / Probabilidad de los EXPUESTOS de ser un CONTROL. </t>
    </r>
    <r>
      <rPr>
        <b/>
        <sz val="11"/>
        <color theme="9" tint="-0.499984740745262"/>
        <rFont val="Calibri"/>
        <family val="2"/>
        <scheme val="minor"/>
      </rPr>
      <t>ODDS DE ENFERMEDAD ENTRE LOS EXPUESTOS</t>
    </r>
  </si>
  <si>
    <r>
      <t xml:space="preserve">Probabilidad de los NO EXPUESTOS de ser un caso / Probabilidad de los NO EXPUESTOS de ser un CONTROL. </t>
    </r>
    <r>
      <rPr>
        <b/>
        <sz val="11"/>
        <color theme="9" tint="-0.499984740745262"/>
        <rFont val="Calibri"/>
        <family val="2"/>
        <scheme val="minor"/>
      </rPr>
      <t>ODDS DE ENFERMEDAD ENTRE LOS NO EXPUESTOS</t>
    </r>
  </si>
  <si>
    <r>
      <t xml:space="preserve">Entre todos los </t>
    </r>
    <r>
      <rPr>
        <b/>
        <sz val="11"/>
        <color theme="9" tint="-0.499984740745262"/>
        <rFont val="Calibri"/>
        <family val="2"/>
        <scheme val="minor"/>
      </rPr>
      <t>EXPUESTOS</t>
    </r>
    <r>
      <rPr>
        <sz val="11"/>
        <color theme="9" tint="-0.499984740745262"/>
        <rFont val="Calibri"/>
        <family val="2"/>
        <scheme val="minor"/>
      </rPr>
      <t>, ¿</t>
    </r>
    <r>
      <rPr>
        <u/>
        <sz val="11"/>
        <color theme="9" tint="-0.499984740745262"/>
        <rFont val="Calibri"/>
        <family val="2"/>
        <scheme val="minor"/>
      </rPr>
      <t>porcentaje de casos</t>
    </r>
    <r>
      <rPr>
        <sz val="11"/>
        <color theme="9" tint="-0.499984740745262"/>
        <rFont val="Calibri"/>
        <family val="2"/>
        <scheme val="minor"/>
      </rPr>
      <t>?</t>
    </r>
  </si>
  <si>
    <r>
      <t xml:space="preserve">Entre todos los </t>
    </r>
    <r>
      <rPr>
        <b/>
        <sz val="11"/>
        <color theme="9" tint="-0.499984740745262"/>
        <rFont val="Calibri"/>
        <family val="2"/>
        <scheme val="minor"/>
      </rPr>
      <t>NO</t>
    </r>
    <r>
      <rPr>
        <sz val="11"/>
        <color theme="9" tint="-0.499984740745262"/>
        <rFont val="Calibri"/>
        <family val="2"/>
        <scheme val="minor"/>
      </rPr>
      <t xml:space="preserve"> </t>
    </r>
    <r>
      <rPr>
        <b/>
        <sz val="11"/>
        <color theme="9" tint="-0.499984740745262"/>
        <rFont val="Calibri"/>
        <family val="2"/>
        <scheme val="minor"/>
      </rPr>
      <t>EXPUESTOS</t>
    </r>
    <r>
      <rPr>
        <sz val="11"/>
        <color theme="9" tint="-0.499984740745262"/>
        <rFont val="Calibri"/>
        <family val="2"/>
        <scheme val="minor"/>
      </rPr>
      <t>, ¿</t>
    </r>
    <r>
      <rPr>
        <u/>
        <sz val="11"/>
        <color theme="9" tint="-0.499984740745262"/>
        <rFont val="Calibri"/>
        <family val="2"/>
        <scheme val="minor"/>
      </rPr>
      <t>porcentaje de casos</t>
    </r>
    <r>
      <rPr>
        <sz val="11"/>
        <color theme="9" tint="-0.499984740745262"/>
        <rFont val="Calibri"/>
        <family val="2"/>
        <scheme val="minor"/>
      </rPr>
      <t>?</t>
    </r>
  </si>
  <si>
    <t xml:space="preserve"> Incidencia en expuestos</t>
  </si>
  <si>
    <t xml:space="preserve"> Incidencia en NO expuestos</t>
  </si>
  <si>
    <r>
      <t xml:space="preserve">Entre todos los </t>
    </r>
    <r>
      <rPr>
        <b/>
        <sz val="14"/>
        <color theme="7" tint="-0.249977111117893"/>
        <rFont val="Calibri"/>
        <family val="2"/>
        <scheme val="minor"/>
      </rPr>
      <t>CASOS</t>
    </r>
    <r>
      <rPr>
        <sz val="14"/>
        <color theme="7" tint="-0.249977111117893"/>
        <rFont val="Calibri"/>
        <family val="2"/>
        <scheme val="minor"/>
      </rPr>
      <t>, ¿</t>
    </r>
    <r>
      <rPr>
        <u/>
        <sz val="14"/>
        <color theme="7" tint="-0.249977111117893"/>
        <rFont val="Calibri"/>
        <family val="2"/>
        <scheme val="minor"/>
      </rPr>
      <t>porcentaje de estar expuestos</t>
    </r>
    <r>
      <rPr>
        <sz val="14"/>
        <color theme="7" tint="-0.249977111117893"/>
        <rFont val="Calibri"/>
        <family val="2"/>
        <scheme val="minor"/>
      </rPr>
      <t>?</t>
    </r>
  </si>
  <si>
    <t>Introduzca la siguiente información</t>
  </si>
  <si>
    <t>LC Fracción etiológica en en la población</t>
  </si>
  <si>
    <t>Porcentaje de personas expuestas que desarrolla la enfermedad</t>
  </si>
  <si>
    <t>Porcentaje de personas NO expuestas que desarrolla la enfermedad</t>
  </si>
  <si>
    <t>Porcentaje de expuestos en el total de la población</t>
  </si>
  <si>
    <t>Diseño de casos y controles.</t>
  </si>
  <si>
    <t>Diseño de casos y controles</t>
  </si>
  <si>
    <t>Porcentaje de enfermos que están expuestos</t>
  </si>
  <si>
    <t>Porcentaje de expuestos en el grupo de sanos</t>
  </si>
  <si>
    <t>Incidencia en expuestos</t>
  </si>
  <si>
    <t>Fracción etiológica en la población</t>
  </si>
  <si>
    <t>Fracción prevenida en la población</t>
  </si>
  <si>
    <t xml:space="preserve"> Riesgo relativo</t>
  </si>
  <si>
    <t xml:space="preserve"> Fracción prevenida en expuestos</t>
  </si>
  <si>
    <t>Introduzca aquí el tipo de información que está analizando</t>
  </si>
  <si>
    <t>Causas suficiente y necesaria</t>
  </si>
  <si>
    <r>
      <rPr>
        <b/>
        <sz val="16"/>
        <color theme="1"/>
        <rFont val="Calibri"/>
        <family val="2"/>
        <scheme val="minor"/>
      </rPr>
      <t xml:space="preserve">Causa suficiente. </t>
    </r>
    <r>
      <rPr>
        <b/>
        <i/>
        <sz val="14"/>
        <color theme="1"/>
        <rFont val="Calibri"/>
        <family val="2"/>
        <scheme val="minor"/>
      </rPr>
      <t xml:space="preserve">"Si una persona está expuesta entonces esta persona está enferma" </t>
    </r>
    <r>
      <rPr>
        <b/>
        <sz val="11"/>
        <color theme="1"/>
        <rFont val="Calibri"/>
        <family val="2"/>
        <scheme val="minor"/>
      </rPr>
      <t>Esta afirmación es cierta en el % de las veces</t>
    </r>
  </si>
  <si>
    <r>
      <rPr>
        <b/>
        <sz val="16"/>
        <color theme="1"/>
        <rFont val="Calibri"/>
        <family val="2"/>
        <scheme val="minor"/>
      </rPr>
      <t xml:space="preserve">Causa necesaria. </t>
    </r>
    <r>
      <rPr>
        <b/>
        <i/>
        <sz val="14"/>
        <color theme="1"/>
        <rFont val="Calibri"/>
        <family val="2"/>
        <scheme val="minor"/>
      </rPr>
      <t xml:space="preserve">"Si una persona está enferma entonces esta persona está expuesta" </t>
    </r>
    <r>
      <rPr>
        <b/>
        <sz val="11"/>
        <color theme="1"/>
        <rFont val="Calibri"/>
        <family val="2"/>
        <scheme val="minor"/>
      </rPr>
      <t>Esta afirmación es cierta en el % de las veces</t>
    </r>
  </si>
  <si>
    <r>
      <rPr>
        <b/>
        <sz val="16"/>
        <color theme="1"/>
        <rFont val="Calibri"/>
        <family val="2"/>
        <scheme val="minor"/>
      </rPr>
      <t xml:space="preserve">Causa suficiente y necesaria. </t>
    </r>
    <r>
      <rPr>
        <b/>
        <i/>
        <sz val="14"/>
        <color theme="1"/>
        <rFont val="Calibri"/>
        <family val="2"/>
        <scheme val="minor"/>
      </rPr>
      <t xml:space="preserve">“Si hay exposición hay enfermedad y si hay enfermedad hay exposición” </t>
    </r>
    <r>
      <rPr>
        <b/>
        <sz val="11"/>
        <color theme="1"/>
        <rFont val="Calibri"/>
        <family val="2"/>
        <scheme val="minor"/>
      </rPr>
      <t>Esta afirmación es cierta en el % de las veces</t>
    </r>
  </si>
  <si>
    <r>
      <rPr>
        <b/>
        <sz val="24"/>
        <color theme="1"/>
        <rFont val="Calibri"/>
        <family val="2"/>
        <scheme val="minor"/>
      </rPr>
      <t xml:space="preserve">Método de los cinco datos. </t>
    </r>
    <r>
      <rPr>
        <b/>
        <sz val="16"/>
        <color theme="1"/>
        <rFont val="Calibri"/>
        <family val="2"/>
        <scheme val="minor"/>
      </rPr>
      <t>Consulte el anexo XVI del Manual de brotes y alertas para una explicación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</si>
</sst>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u/>
      <sz val="11"/>
      <color theme="9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3333FF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u/>
      <sz val="14"/>
      <color theme="7" tint="-0.249977111117893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7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556A2C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22"/>
      <color theme="6" tint="-0.499984740745262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b/>
      <sz val="18"/>
      <color theme="7" tint="-0.249977111117893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22"/>
      <color rgb="FF3333FF"/>
      <name val="Calibri"/>
      <family val="2"/>
      <scheme val="minor"/>
    </font>
    <font>
      <sz val="22"/>
      <color rgb="FF3333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E0F2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FC5"/>
        <bgColor indexed="64"/>
      </patternFill>
    </fill>
    <fill>
      <patternFill patternType="solid">
        <fgColor rgb="FFFFD1D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ck">
        <color theme="6" tint="0.79998168889431442"/>
      </top>
      <bottom style="thick">
        <color theme="6" tint="0.79998168889431442"/>
      </bottom>
      <diagonal/>
    </border>
    <border>
      <left style="medium">
        <color auto="1"/>
      </left>
      <right/>
      <top style="thick">
        <color theme="6" tint="0.79998168889431442"/>
      </top>
      <bottom style="thick">
        <color theme="6" tint="0.79998168889431442"/>
      </bottom>
      <diagonal/>
    </border>
    <border>
      <left/>
      <right style="medium">
        <color auto="1"/>
      </right>
      <top style="thick">
        <color theme="6" tint="0.79998168889431442"/>
      </top>
      <bottom style="thick">
        <color theme="6" tint="0.79998168889431442"/>
      </bottom>
      <diagonal/>
    </border>
    <border>
      <left style="medium">
        <color auto="1"/>
      </left>
      <right/>
      <top style="thick">
        <color theme="6" tint="0.79998168889431442"/>
      </top>
      <bottom style="medium">
        <color auto="1"/>
      </bottom>
      <diagonal/>
    </border>
    <border>
      <left/>
      <right/>
      <top style="thick">
        <color theme="6" tint="0.79998168889431442"/>
      </top>
      <bottom style="medium">
        <color auto="1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medium">
        <color auto="1"/>
      </right>
      <top/>
      <bottom style="thick">
        <color theme="6" tint="0.79998168889431442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/>
      <top style="thick">
        <color theme="6" tint="0.79998168889431442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/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theme="6" tint="0.79998168889431442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ck">
        <color theme="6" tint="0.79998168889431442"/>
      </bottom>
      <diagonal/>
    </border>
    <border>
      <left style="medium">
        <color auto="1"/>
      </left>
      <right/>
      <top style="thick">
        <color theme="6" tint="0.79998168889431442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rgb="FF3333FF"/>
      </bottom>
      <diagonal/>
    </border>
    <border>
      <left/>
      <right/>
      <top style="medium">
        <color rgb="FF3333FF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4" fontId="16" fillId="2" borderId="5" xfId="0" applyNumberFormat="1" applyFont="1" applyFill="1" applyBorder="1"/>
    <xf numFmtId="0" fontId="4" fillId="2" borderId="5" xfId="0" applyFont="1" applyFill="1" applyBorder="1" applyAlignment="1">
      <alignment vertical="center"/>
    </xf>
    <xf numFmtId="0" fontId="16" fillId="2" borderId="5" xfId="0" applyFont="1" applyFill="1" applyBorder="1"/>
    <xf numFmtId="0" fontId="12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13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" fontId="16" fillId="2" borderId="10" xfId="0" applyNumberFormat="1" applyFont="1" applyFill="1" applyBorder="1"/>
    <xf numFmtId="0" fontId="16" fillId="2" borderId="10" xfId="0" applyFont="1" applyFill="1" applyBorder="1"/>
    <xf numFmtId="0" fontId="0" fillId="0" borderId="0" xfId="0"/>
    <xf numFmtId="0" fontId="12" fillId="2" borderId="6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11" fillId="2" borderId="6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2" borderId="20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4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4" fontId="7" fillId="4" borderId="0" xfId="0" applyNumberFormat="1" applyFont="1" applyFill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4" fontId="20" fillId="4" borderId="15" xfId="0" applyNumberFormat="1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vertical="center" wrapText="1"/>
    </xf>
    <xf numFmtId="4" fontId="20" fillId="5" borderId="15" xfId="0" applyNumberFormat="1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4" fontId="10" fillId="5" borderId="15" xfId="0" applyNumberFormat="1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center" vertical="center" wrapText="1"/>
    </xf>
    <xf numFmtId="4" fontId="21" fillId="4" borderId="15" xfId="0" applyNumberFormat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4" fontId="10" fillId="5" borderId="15" xfId="0" applyNumberFormat="1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4" fontId="18" fillId="4" borderId="15" xfId="0" applyNumberFormat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horizontal="center" vertical="center" wrapText="1"/>
    </xf>
    <xf numFmtId="4" fontId="19" fillId="7" borderId="15" xfId="0" applyNumberFormat="1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4" fontId="19" fillId="5" borderId="15" xfId="0" applyNumberFormat="1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center" vertical="center" wrapText="1"/>
    </xf>
    <xf numFmtId="4" fontId="11" fillId="6" borderId="15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4" fontId="11" fillId="5" borderId="15" xfId="0" applyNumberFormat="1" applyFont="1" applyFill="1" applyBorder="1" applyAlignment="1">
      <alignment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vertical="center" wrapText="1"/>
    </xf>
    <xf numFmtId="4" fontId="21" fillId="4" borderId="24" xfId="0" applyNumberFormat="1" applyFont="1" applyFill="1" applyBorder="1" applyAlignment="1">
      <alignment horizontal="center" vertical="center" wrapText="1"/>
    </xf>
    <xf numFmtId="4" fontId="18" fillId="5" borderId="24" xfId="0" applyNumberFormat="1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vertical="center" wrapText="1"/>
    </xf>
    <xf numFmtId="0" fontId="10" fillId="5" borderId="15" xfId="0" applyFont="1" applyFill="1" applyBorder="1" applyAlignment="1">
      <alignment vertical="center" wrapText="1"/>
    </xf>
    <xf numFmtId="0" fontId="19" fillId="5" borderId="15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  <xf numFmtId="4" fontId="18" fillId="4" borderId="0" xfId="0" applyNumberFormat="1" applyFont="1" applyFill="1" applyBorder="1" applyAlignment="1">
      <alignment horizontal="center" vertical="center" wrapText="1"/>
    </xf>
    <xf numFmtId="4" fontId="19" fillId="7" borderId="24" xfId="0" applyNumberFormat="1" applyFont="1" applyFill="1" applyBorder="1" applyAlignment="1">
      <alignment horizontal="center" vertical="center" wrapText="1"/>
    </xf>
    <xf numFmtId="4" fontId="19" fillId="7" borderId="0" xfId="0" applyNumberFormat="1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vertical="center" wrapText="1"/>
    </xf>
    <xf numFmtId="4" fontId="11" fillId="6" borderId="0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 wrapText="1"/>
    </xf>
    <xf numFmtId="0" fontId="11" fillId="6" borderId="18" xfId="0" applyFont="1" applyFill="1" applyBorder="1" applyAlignment="1">
      <alignment horizontal="center" vertical="center" wrapText="1"/>
    </xf>
    <xf numFmtId="4" fontId="11" fillId="6" borderId="25" xfId="0" applyNumberFormat="1" applyFont="1" applyFill="1" applyBorder="1" applyAlignment="1">
      <alignment horizontal="center" vertical="center" wrapText="1"/>
    </xf>
    <xf numFmtId="4" fontId="18" fillId="4" borderId="24" xfId="0" applyNumberFormat="1" applyFont="1" applyFill="1" applyBorder="1" applyAlignment="1">
      <alignment horizontal="center" vertical="center" wrapText="1"/>
    </xf>
    <xf numFmtId="4" fontId="11" fillId="6" borderId="26" xfId="0" applyNumberFormat="1" applyFont="1" applyFill="1" applyBorder="1" applyAlignment="1">
      <alignment horizontal="center" vertical="center" wrapText="1"/>
    </xf>
    <xf numFmtId="0" fontId="25" fillId="3" borderId="4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6" fillId="3" borderId="12" xfId="0" applyFont="1" applyFill="1" applyBorder="1" applyAlignment="1" applyProtection="1">
      <alignment horizontal="center" vertical="center"/>
      <protection locked="0"/>
    </xf>
    <xf numFmtId="0" fontId="25" fillId="3" borderId="14" xfId="0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1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5" fillId="2" borderId="10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 applyProtection="1">
      <alignment horizontal="center" vertical="center"/>
      <protection locked="0"/>
    </xf>
    <xf numFmtId="0" fontId="25" fillId="3" borderId="3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9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27" fillId="0" borderId="27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wrapText="1"/>
    </xf>
    <xf numFmtId="0" fontId="28" fillId="0" borderId="28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8" xfId="0" applyFont="1" applyBorder="1" applyAlignment="1">
      <alignment vertical="center"/>
    </xf>
    <xf numFmtId="0" fontId="22" fillId="0" borderId="0" xfId="0" applyFont="1" applyBorder="1" applyAlignment="1"/>
    <xf numFmtId="0" fontId="22" fillId="0" borderId="27" xfId="0" applyFont="1" applyBorder="1" applyAlignment="1"/>
    <xf numFmtId="0" fontId="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0F2F8"/>
      <color rgb="FFD1FFC5"/>
      <color rgb="FFFFD1D1"/>
      <color rgb="FF3333FF"/>
      <color rgb="FF556A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workbookViewId="0">
      <selection sqref="A1:I2"/>
    </sheetView>
  </sheetViews>
  <sheetFormatPr baseColWidth="10" defaultRowHeight="15" x14ac:dyDescent="0.25"/>
  <cols>
    <col min="1" max="1" width="43" customWidth="1"/>
    <col min="2" max="2" width="9.85546875" customWidth="1"/>
    <col min="3" max="3" width="34.85546875" customWidth="1"/>
    <col min="4" max="4" width="13.28515625" customWidth="1"/>
    <col min="5" max="5" width="28.7109375" customWidth="1"/>
    <col min="6" max="6" width="18.42578125" customWidth="1"/>
    <col min="7" max="7" width="15.7109375" customWidth="1"/>
    <col min="8" max="8" width="10.85546875" customWidth="1"/>
    <col min="9" max="9" width="12.28515625" customWidth="1"/>
  </cols>
  <sheetData>
    <row r="1" spans="1:9" x14ac:dyDescent="0.25">
      <c r="A1" s="112" t="s">
        <v>46</v>
      </c>
      <c r="B1" s="113"/>
      <c r="C1" s="113"/>
      <c r="D1" s="113"/>
      <c r="E1" s="113"/>
      <c r="F1" s="113"/>
      <c r="G1" s="113"/>
      <c r="H1" s="113"/>
      <c r="I1" s="113"/>
    </row>
    <row r="2" spans="1:9" ht="19.5" customHeight="1" x14ac:dyDescent="0.25">
      <c r="A2" s="113"/>
      <c r="B2" s="113"/>
      <c r="C2" s="113"/>
      <c r="D2" s="113"/>
      <c r="E2" s="113"/>
      <c r="F2" s="113"/>
      <c r="G2" s="113"/>
      <c r="H2" s="113"/>
      <c r="I2" s="113"/>
    </row>
    <row r="3" spans="1:9" ht="36" customHeight="1" thickBot="1" x14ac:dyDescent="0.3">
      <c r="A3" s="118" t="s">
        <v>41</v>
      </c>
      <c r="B3" s="118"/>
      <c r="C3" s="118"/>
      <c r="D3" s="118"/>
      <c r="E3" s="118"/>
      <c r="F3" s="118"/>
      <c r="G3" s="118"/>
      <c r="H3" s="118"/>
      <c r="I3" s="118"/>
    </row>
    <row r="4" spans="1:9" ht="17.25" customHeight="1" x14ac:dyDescent="0.25">
      <c r="A4" s="120" t="s">
        <v>27</v>
      </c>
      <c r="B4" s="121"/>
      <c r="C4" s="122"/>
      <c r="D4" s="122"/>
      <c r="E4" s="122"/>
      <c r="F4" s="122"/>
      <c r="G4" s="122"/>
      <c r="H4" s="122"/>
      <c r="I4" s="122"/>
    </row>
    <row r="5" spans="1:9" ht="15" hidden="1" customHeight="1" x14ac:dyDescent="0.25">
      <c r="A5" s="123"/>
      <c r="B5" s="123"/>
      <c r="C5" s="123"/>
      <c r="D5" s="123"/>
      <c r="E5" s="123"/>
      <c r="F5" s="123"/>
      <c r="G5" s="123"/>
      <c r="H5" s="123"/>
      <c r="I5" s="123"/>
    </row>
    <row r="6" spans="1:9" ht="8.25" hidden="1" customHeight="1" x14ac:dyDescent="0.2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.75" thickBot="1" x14ac:dyDescent="0.3">
      <c r="A7" s="124"/>
      <c r="B7" s="124"/>
      <c r="C7" s="124"/>
      <c r="D7" s="124"/>
      <c r="E7" s="124"/>
      <c r="F7" s="124"/>
      <c r="G7" s="124"/>
      <c r="H7" s="124"/>
      <c r="I7" s="124"/>
    </row>
    <row r="8" spans="1:9" ht="38.25" thickBot="1" x14ac:dyDescent="0.3">
      <c r="A8" s="114" t="s">
        <v>29</v>
      </c>
      <c r="B8" s="115"/>
      <c r="C8" s="115"/>
      <c r="D8" s="106" t="s">
        <v>4</v>
      </c>
      <c r="E8" s="107">
        <v>41.67</v>
      </c>
      <c r="F8" s="106" t="s">
        <v>5</v>
      </c>
      <c r="G8" s="107">
        <v>41.67</v>
      </c>
      <c r="H8" s="106" t="s">
        <v>6</v>
      </c>
      <c r="I8" s="108">
        <v>41.67</v>
      </c>
    </row>
    <row r="9" spans="1:9" ht="24.75" thickTop="1" thickBot="1" x14ac:dyDescent="0.3">
      <c r="A9" s="31"/>
      <c r="B9" s="32"/>
      <c r="C9" s="32"/>
      <c r="D9" s="99"/>
      <c r="E9" s="100"/>
      <c r="F9" s="99"/>
      <c r="G9" s="100"/>
      <c r="H9" s="99"/>
      <c r="I9" s="101"/>
    </row>
    <row r="10" spans="1:9" ht="39" thickTop="1" thickBot="1" x14ac:dyDescent="0.3">
      <c r="A10" s="116" t="s">
        <v>30</v>
      </c>
      <c r="B10" s="117"/>
      <c r="C10" s="117"/>
      <c r="D10" s="95" t="s">
        <v>4</v>
      </c>
      <c r="E10" s="89">
        <v>70.89</v>
      </c>
      <c r="F10" s="95" t="s">
        <v>5</v>
      </c>
      <c r="G10" s="89">
        <v>70.89</v>
      </c>
      <c r="H10" s="95" t="s">
        <v>6</v>
      </c>
      <c r="I10" s="92">
        <v>70.89</v>
      </c>
    </row>
    <row r="11" spans="1:9" ht="24.75" thickTop="1" thickBot="1" x14ac:dyDescent="0.3">
      <c r="A11" s="31"/>
      <c r="B11" s="32"/>
      <c r="C11" s="32"/>
      <c r="D11" s="94"/>
      <c r="E11" s="100"/>
      <c r="F11" s="99"/>
      <c r="G11" s="100"/>
      <c r="H11" s="99"/>
      <c r="I11" s="101"/>
    </row>
    <row r="12" spans="1:9" ht="39" thickTop="1" thickBot="1" x14ac:dyDescent="0.3">
      <c r="A12" s="116" t="s">
        <v>34</v>
      </c>
      <c r="B12" s="117"/>
      <c r="C12" s="117"/>
      <c r="D12" s="95" t="s">
        <v>4</v>
      </c>
      <c r="E12" s="89">
        <v>44.55</v>
      </c>
      <c r="F12" s="95" t="s">
        <v>5</v>
      </c>
      <c r="G12" s="89">
        <v>44.55</v>
      </c>
      <c r="H12" s="95" t="s">
        <v>6</v>
      </c>
      <c r="I12" s="92">
        <v>44.55</v>
      </c>
    </row>
    <row r="13" spans="1:9" ht="24.75" thickTop="1" thickBot="1" x14ac:dyDescent="0.3">
      <c r="A13" s="31"/>
      <c r="B13" s="32"/>
      <c r="C13" s="32"/>
      <c r="D13" s="96"/>
      <c r="E13" s="102"/>
      <c r="F13" s="103"/>
      <c r="G13" s="102"/>
      <c r="H13" s="103"/>
      <c r="I13" s="104"/>
    </row>
    <row r="14" spans="1:9" ht="39" thickTop="1" thickBot="1" x14ac:dyDescent="0.3">
      <c r="A14" s="116" t="s">
        <v>31</v>
      </c>
      <c r="B14" s="117"/>
      <c r="C14" s="117"/>
      <c r="D14" s="95" t="s">
        <v>4</v>
      </c>
      <c r="E14" s="89">
        <v>57.75</v>
      </c>
      <c r="F14" s="95" t="s">
        <v>5</v>
      </c>
      <c r="G14" s="89">
        <v>57.75</v>
      </c>
      <c r="H14" s="95" t="s">
        <v>6</v>
      </c>
      <c r="I14" s="92">
        <v>57.75</v>
      </c>
    </row>
    <row r="15" spans="1:9" s="27" customFormat="1" ht="24.75" thickTop="1" thickBot="1" x14ac:dyDescent="0.3">
      <c r="A15" s="33"/>
      <c r="B15" s="34"/>
      <c r="C15" s="34"/>
      <c r="D15" s="97"/>
      <c r="E15" s="102"/>
      <c r="F15" s="105"/>
      <c r="G15" s="102"/>
      <c r="H15" s="105"/>
      <c r="I15" s="104"/>
    </row>
    <row r="16" spans="1:9" s="27" customFormat="1" ht="39" thickTop="1" thickBot="1" x14ac:dyDescent="0.3">
      <c r="A16" s="134" t="s">
        <v>35</v>
      </c>
      <c r="B16" s="135"/>
      <c r="C16" s="135"/>
      <c r="D16" s="98" t="s">
        <v>4</v>
      </c>
      <c r="E16" s="90">
        <v>73.260000000000005</v>
      </c>
      <c r="F16" s="98" t="s">
        <v>5</v>
      </c>
      <c r="G16" s="91">
        <v>73.260000000000005</v>
      </c>
      <c r="H16" s="98" t="s">
        <v>6</v>
      </c>
      <c r="I16" s="93">
        <v>73.260000000000005</v>
      </c>
    </row>
    <row r="17" spans="1:9" ht="20.25" hidden="1" customHeight="1" thickTop="1" thickBot="1" x14ac:dyDescent="0.35">
      <c r="A17" s="23" t="s">
        <v>19</v>
      </c>
      <c r="B17" s="24"/>
      <c r="C17" s="24"/>
      <c r="D17" s="25"/>
      <c r="E17" s="19"/>
      <c r="F17" s="26"/>
      <c r="G17" s="19"/>
      <c r="H17" s="11"/>
      <c r="I17" s="21"/>
    </row>
    <row r="18" spans="1:9" ht="20.25" hidden="1" customHeight="1" thickTop="1" thickBot="1" x14ac:dyDescent="0.35">
      <c r="A18" s="15"/>
      <c r="B18" s="8"/>
      <c r="C18" s="8"/>
      <c r="D18" s="9"/>
      <c r="E18" s="10"/>
      <c r="F18" s="11"/>
      <c r="G18" s="10"/>
      <c r="H18" s="11"/>
      <c r="I18" s="16"/>
    </row>
    <row r="19" spans="1:9" ht="20.25" hidden="1" customHeight="1" thickTop="1" thickBot="1" x14ac:dyDescent="0.35">
      <c r="A19" s="28" t="s">
        <v>26</v>
      </c>
      <c r="B19" s="12"/>
      <c r="C19" s="12"/>
      <c r="D19" s="13" t="s">
        <v>4</v>
      </c>
      <c r="E19" s="14">
        <f>E12</f>
        <v>44.55</v>
      </c>
      <c r="F19" s="13" t="s">
        <v>5</v>
      </c>
      <c r="G19" s="14">
        <f>G12</f>
        <v>44.55</v>
      </c>
      <c r="H19" s="13" t="s">
        <v>6</v>
      </c>
      <c r="I19" s="18">
        <f>I12</f>
        <v>44.55</v>
      </c>
    </row>
    <row r="20" spans="1:9" ht="20.25" hidden="1" customHeight="1" thickTop="1" thickBot="1" x14ac:dyDescent="0.35">
      <c r="A20" s="17"/>
      <c r="B20" s="12"/>
      <c r="C20" s="12"/>
      <c r="D20" s="13"/>
      <c r="E20" s="20"/>
      <c r="F20" s="13"/>
      <c r="G20" s="20"/>
      <c r="H20" s="13"/>
      <c r="I20" s="22"/>
    </row>
    <row r="21" spans="1:9" ht="15.75" hidden="1" customHeight="1" thickTop="1" x14ac:dyDescent="0.25">
      <c r="E21" s="7"/>
    </row>
    <row r="22" spans="1:9" ht="15.75" hidden="1" customHeight="1" x14ac:dyDescent="0.3">
      <c r="A22" s="2" t="s">
        <v>32</v>
      </c>
    </row>
    <row r="23" spans="1:9" ht="15.75" hidden="1" customHeight="1" x14ac:dyDescent="0.25"/>
    <row r="24" spans="1:9" ht="15.75" hidden="1" customHeight="1" x14ac:dyDescent="0.25">
      <c r="A24" s="6" t="s">
        <v>22</v>
      </c>
      <c r="B24" s="5"/>
      <c r="C24" s="5"/>
      <c r="D24" s="5" t="s">
        <v>4</v>
      </c>
      <c r="E24" s="5">
        <f>E8</f>
        <v>41.67</v>
      </c>
      <c r="F24" s="5" t="s">
        <v>5</v>
      </c>
      <c r="G24" s="5">
        <f>G8</f>
        <v>41.67</v>
      </c>
      <c r="H24" s="5" t="s">
        <v>6</v>
      </c>
      <c r="I24" s="5">
        <f>I8</f>
        <v>41.67</v>
      </c>
    </row>
    <row r="25" spans="1:9" ht="15.75" hidden="1" customHeight="1" x14ac:dyDescent="0.25">
      <c r="A25" s="6"/>
      <c r="B25" s="5"/>
      <c r="C25" s="5"/>
      <c r="D25" s="5"/>
      <c r="E25" s="5"/>
      <c r="F25" s="5"/>
      <c r="G25" s="5"/>
      <c r="H25" s="5"/>
      <c r="I25" s="5"/>
    </row>
    <row r="26" spans="1:9" ht="15.75" hidden="1" customHeight="1" x14ac:dyDescent="0.25">
      <c r="A26" s="6" t="s">
        <v>23</v>
      </c>
      <c r="B26" s="5"/>
      <c r="C26" s="5"/>
      <c r="D26" s="5" t="s">
        <v>4</v>
      </c>
      <c r="E26" s="5">
        <f>E10</f>
        <v>70.89</v>
      </c>
      <c r="F26" s="5" t="s">
        <v>5</v>
      </c>
      <c r="G26" s="5">
        <f>G10</f>
        <v>70.89</v>
      </c>
      <c r="H26" s="5" t="s">
        <v>6</v>
      </c>
      <c r="I26" s="5">
        <f>I10</f>
        <v>70.89</v>
      </c>
    </row>
    <row r="27" spans="1:9" ht="15.75" hidden="1" customHeight="1" x14ac:dyDescent="0.25"/>
    <row r="28" spans="1:9" hidden="1" x14ac:dyDescent="0.25"/>
    <row r="29" spans="1:9" hidden="1" x14ac:dyDescent="0.25">
      <c r="B29" t="s">
        <v>13</v>
      </c>
    </row>
    <row r="30" spans="1:9" hidden="1" x14ac:dyDescent="0.25">
      <c r="B30" t="s">
        <v>14</v>
      </c>
    </row>
    <row r="31" spans="1:9" hidden="1" x14ac:dyDescent="0.25">
      <c r="B31" t="s">
        <v>15</v>
      </c>
    </row>
    <row r="32" spans="1:9" hidden="1" x14ac:dyDescent="0.25">
      <c r="B32" t="s">
        <v>16</v>
      </c>
    </row>
    <row r="33" spans="1:7" ht="14.25" hidden="1" customHeight="1" thickBot="1" x14ac:dyDescent="0.3"/>
    <row r="34" spans="1:7" ht="32.25" thickBot="1" x14ac:dyDescent="0.3">
      <c r="A34" s="125" t="s">
        <v>17</v>
      </c>
      <c r="B34" s="126"/>
      <c r="C34" s="126"/>
      <c r="D34" s="126"/>
      <c r="E34" s="127"/>
      <c r="F34" s="128"/>
    </row>
    <row r="35" spans="1:7" s="29" customFormat="1" ht="28.5" x14ac:dyDescent="0.25">
      <c r="A35" s="131" t="s">
        <v>4</v>
      </c>
      <c r="B35" s="132"/>
      <c r="C35" s="133" t="s">
        <v>5</v>
      </c>
      <c r="D35" s="132"/>
      <c r="E35" s="133" t="s">
        <v>6</v>
      </c>
      <c r="F35" s="132"/>
    </row>
    <row r="36" spans="1:7" ht="21" x14ac:dyDescent="0.25">
      <c r="A36" s="43" t="s">
        <v>36</v>
      </c>
      <c r="B36" s="44">
        <f>E8</f>
        <v>41.67</v>
      </c>
      <c r="C36" s="64" t="s">
        <v>24</v>
      </c>
      <c r="D36" s="44">
        <f>G8</f>
        <v>41.67</v>
      </c>
      <c r="E36" s="64" t="s">
        <v>36</v>
      </c>
      <c r="F36" s="44">
        <f>I8</f>
        <v>41.67</v>
      </c>
      <c r="G36" s="3"/>
    </row>
    <row r="37" spans="1:7" ht="21" x14ac:dyDescent="0.25">
      <c r="A37" s="45"/>
      <c r="B37" s="46"/>
      <c r="C37" s="65"/>
      <c r="D37" s="46"/>
      <c r="E37" s="65"/>
      <c r="F37" s="75"/>
      <c r="G37" s="3"/>
    </row>
    <row r="38" spans="1:7" ht="42" x14ac:dyDescent="0.25">
      <c r="A38" s="43" t="s">
        <v>25</v>
      </c>
      <c r="B38" s="44">
        <f>E10</f>
        <v>70.89</v>
      </c>
      <c r="C38" s="64" t="s">
        <v>25</v>
      </c>
      <c r="D38" s="44">
        <f>G10</f>
        <v>70.89</v>
      </c>
      <c r="E38" s="64" t="s">
        <v>25</v>
      </c>
      <c r="F38" s="44">
        <f>I10</f>
        <v>70.89</v>
      </c>
      <c r="G38" s="3"/>
    </row>
    <row r="39" spans="1:7" ht="21" x14ac:dyDescent="0.25">
      <c r="A39" s="47"/>
      <c r="B39" s="48"/>
      <c r="C39" s="66"/>
      <c r="D39" s="48"/>
      <c r="E39" s="66"/>
      <c r="F39" s="76"/>
    </row>
    <row r="40" spans="1:7" ht="21" x14ac:dyDescent="0.25">
      <c r="A40" s="49" t="s">
        <v>12</v>
      </c>
      <c r="B40" s="50">
        <f>B36-B38</f>
        <v>-29.22</v>
      </c>
      <c r="C40" s="67" t="s">
        <v>12</v>
      </c>
      <c r="D40" s="50">
        <f>D36-D38</f>
        <v>-29.22</v>
      </c>
      <c r="E40" s="67" t="s">
        <v>12</v>
      </c>
      <c r="F40" s="50">
        <f>F36-F38</f>
        <v>-29.22</v>
      </c>
    </row>
    <row r="41" spans="1:7" ht="21" x14ac:dyDescent="0.25">
      <c r="A41" s="51"/>
      <c r="B41" s="52"/>
      <c r="C41" s="68"/>
      <c r="D41" s="52"/>
      <c r="E41" s="68"/>
      <c r="F41" s="52"/>
    </row>
    <row r="42" spans="1:7" ht="21" x14ac:dyDescent="0.25">
      <c r="A42" s="53" t="s">
        <v>0</v>
      </c>
      <c r="B42" s="54">
        <f>B36/B38</f>
        <v>0.58781210325856958</v>
      </c>
      <c r="C42" s="69" t="s">
        <v>0</v>
      </c>
      <c r="D42" s="54">
        <f>D36/D38</f>
        <v>0.58781210325856958</v>
      </c>
      <c r="E42" s="69" t="s">
        <v>39</v>
      </c>
      <c r="F42" s="54">
        <f>F36/F38</f>
        <v>0.58781210325856958</v>
      </c>
    </row>
    <row r="43" spans="1:7" ht="21" x14ac:dyDescent="0.25">
      <c r="A43" s="55"/>
      <c r="B43" s="48"/>
      <c r="C43" s="66"/>
      <c r="D43" s="48"/>
      <c r="E43" s="66"/>
      <c r="F43" s="76"/>
    </row>
    <row r="44" spans="1:7" ht="42" x14ac:dyDescent="0.25">
      <c r="A44" s="56" t="s">
        <v>7</v>
      </c>
      <c r="B44" s="57" t="str">
        <f>IF(B42&gt;1,((B42-1)/B42)*100,B29)</f>
        <v>RR&lt;1</v>
      </c>
      <c r="C44" s="70" t="s">
        <v>7</v>
      </c>
      <c r="D44" s="57" t="str">
        <f>IF(D42&gt;1,((D42-1)/D42)*100,B29)</f>
        <v>RR&lt;1</v>
      </c>
      <c r="E44" s="70" t="s">
        <v>7</v>
      </c>
      <c r="F44" s="57" t="str">
        <f>IF(F42&gt;1,((F42-1)/F42)*100,B29)</f>
        <v>RR&lt;1</v>
      </c>
    </row>
    <row r="45" spans="1:7" ht="21" x14ac:dyDescent="0.25">
      <c r="A45" s="58"/>
      <c r="B45" s="59"/>
      <c r="C45" s="71"/>
      <c r="D45" s="59"/>
      <c r="E45" s="71"/>
      <c r="F45" s="77"/>
    </row>
    <row r="46" spans="1:7" ht="42" x14ac:dyDescent="0.25">
      <c r="A46" s="56" t="s">
        <v>37</v>
      </c>
      <c r="B46" s="57" t="str">
        <f>IF(B42&gt;1,(E12*B44)/100,$B$29)</f>
        <v>RR&lt;1</v>
      </c>
      <c r="C46" s="70" t="s">
        <v>8</v>
      </c>
      <c r="D46" s="57" t="str">
        <f>IF(D42&gt;1,(G12*D44)/100,$B$29)</f>
        <v>RR&lt;1</v>
      </c>
      <c r="E46" s="70" t="s">
        <v>8</v>
      </c>
      <c r="F46" s="57" t="str">
        <f>IF(F42&gt;1,(I12*F44)/100,$B$29)</f>
        <v>RR&lt;1</v>
      </c>
    </row>
    <row r="47" spans="1:7" ht="21" x14ac:dyDescent="0.25">
      <c r="A47" s="51"/>
      <c r="B47" s="48"/>
      <c r="C47" s="72"/>
      <c r="D47" s="48"/>
      <c r="E47" s="72"/>
      <c r="F47" s="76"/>
    </row>
    <row r="48" spans="1:7" ht="42" x14ac:dyDescent="0.25">
      <c r="A48" s="60" t="s">
        <v>9</v>
      </c>
      <c r="B48" s="61">
        <f>IF(B42&lt;1,(1-B42)*100,$B$30)</f>
        <v>41.218789674143039</v>
      </c>
      <c r="C48" s="73" t="s">
        <v>9</v>
      </c>
      <c r="D48" s="61">
        <f>IF(D42&lt;1,(1-D42)*100,$B$30)</f>
        <v>41.218789674143039</v>
      </c>
      <c r="E48" s="73" t="s">
        <v>9</v>
      </c>
      <c r="F48" s="61">
        <f>IF(F42&lt;1,(1-F42)*100,$B$30)</f>
        <v>41.218789674143039</v>
      </c>
    </row>
    <row r="49" spans="1:8" ht="21" x14ac:dyDescent="0.25">
      <c r="A49" s="62"/>
      <c r="B49" s="63"/>
      <c r="C49" s="74"/>
      <c r="D49" s="63"/>
      <c r="E49" s="74"/>
      <c r="F49" s="78"/>
    </row>
    <row r="50" spans="1:8" ht="42.75" thickBot="1" x14ac:dyDescent="0.3">
      <c r="A50" s="60" t="s">
        <v>38</v>
      </c>
      <c r="B50" s="61">
        <f>IF(B42&lt;1,(B48*E14)/100,$B$30)</f>
        <v>23.803851036817605</v>
      </c>
      <c r="C50" s="73" t="s">
        <v>10</v>
      </c>
      <c r="D50" s="61">
        <f>IF(D42&lt;1,(D48*G14)/100,$B$30)</f>
        <v>23.803851036817605</v>
      </c>
      <c r="E50" s="73" t="s">
        <v>10</v>
      </c>
      <c r="F50" s="61">
        <f>IF(F42&lt;1,(F48*I14)/100,$B$30)</f>
        <v>23.803851036817605</v>
      </c>
    </row>
    <row r="51" spans="1:8" s="30" customFormat="1" ht="35.25" customHeight="1" thickBot="1" x14ac:dyDescent="0.3">
      <c r="A51" s="125" t="s">
        <v>33</v>
      </c>
      <c r="B51" s="126"/>
      <c r="C51" s="126"/>
      <c r="D51" s="126"/>
      <c r="E51" s="127"/>
      <c r="F51" s="128"/>
    </row>
    <row r="52" spans="1:8" hidden="1" x14ac:dyDescent="0.25">
      <c r="A52" s="1"/>
      <c r="B52" s="1"/>
      <c r="C52" s="1"/>
      <c r="D52" s="1"/>
      <c r="E52" s="1"/>
    </row>
    <row r="53" spans="1:8" hidden="1" x14ac:dyDescent="0.25">
      <c r="A53" s="4" t="s">
        <v>1</v>
      </c>
      <c r="B53" s="4"/>
      <c r="C53" s="4"/>
      <c r="D53" s="4"/>
      <c r="E53" s="4"/>
      <c r="F53" s="4"/>
      <c r="G53" s="4"/>
      <c r="H53" s="4"/>
    </row>
    <row r="54" spans="1:8" hidden="1" x14ac:dyDescent="0.25">
      <c r="A54" s="4"/>
      <c r="B54" s="4"/>
      <c r="C54" s="4"/>
      <c r="D54" s="4"/>
      <c r="E54" s="4"/>
      <c r="F54" s="4"/>
      <c r="G54" s="4"/>
      <c r="H54" s="4"/>
    </row>
    <row r="55" spans="1:8" hidden="1" x14ac:dyDescent="0.25">
      <c r="A55" s="5" t="s">
        <v>4</v>
      </c>
      <c r="B55" s="5">
        <f>E24</f>
        <v>41.67</v>
      </c>
      <c r="C55" s="5" t="s">
        <v>5</v>
      </c>
      <c r="D55" s="5">
        <f>G24</f>
        <v>41.67</v>
      </c>
      <c r="E55" s="5" t="s">
        <v>6</v>
      </c>
      <c r="F55" s="5">
        <f>I24</f>
        <v>41.67</v>
      </c>
      <c r="G55" s="4"/>
      <c r="H55" s="4"/>
    </row>
    <row r="56" spans="1:8" hidden="1" x14ac:dyDescent="0.25">
      <c r="A56" s="4"/>
      <c r="B56" s="4"/>
      <c r="C56" s="4"/>
      <c r="D56" s="4"/>
      <c r="E56" s="4"/>
      <c r="F56" s="4"/>
      <c r="G56" s="4"/>
      <c r="H56" s="4"/>
    </row>
    <row r="57" spans="1:8" hidden="1" x14ac:dyDescent="0.25">
      <c r="A57" s="4" t="s">
        <v>18</v>
      </c>
      <c r="B57" s="4"/>
      <c r="C57" s="4"/>
      <c r="D57" s="4"/>
      <c r="E57" s="4"/>
      <c r="F57" s="4"/>
      <c r="G57" s="4"/>
      <c r="H57" s="4"/>
    </row>
    <row r="58" spans="1:8" hidden="1" x14ac:dyDescent="0.25">
      <c r="A58" s="4"/>
      <c r="B58" s="4"/>
      <c r="C58" s="4"/>
      <c r="D58" s="4"/>
      <c r="E58" s="4"/>
      <c r="F58" s="4"/>
      <c r="G58" s="4"/>
      <c r="H58" s="4"/>
    </row>
    <row r="59" spans="1:8" hidden="1" x14ac:dyDescent="0.25">
      <c r="A59" s="5" t="s">
        <v>4</v>
      </c>
      <c r="B59" s="5">
        <f>100-B55</f>
        <v>58.33</v>
      </c>
      <c r="C59" s="5" t="s">
        <v>5</v>
      </c>
      <c r="D59" s="5">
        <f>100-D55</f>
        <v>58.33</v>
      </c>
      <c r="E59" s="5" t="s">
        <v>6</v>
      </c>
      <c r="F59" s="5">
        <f>100-F55</f>
        <v>58.33</v>
      </c>
      <c r="G59" s="4"/>
      <c r="H59" s="4"/>
    </row>
    <row r="60" spans="1:8" hidden="1" x14ac:dyDescent="0.25">
      <c r="A60" s="4"/>
      <c r="B60" s="4"/>
      <c r="C60" s="4"/>
      <c r="D60" s="4"/>
      <c r="E60" s="4"/>
      <c r="F60" s="4"/>
      <c r="G60" s="4"/>
      <c r="H60" s="4"/>
    </row>
    <row r="61" spans="1:8" hidden="1" x14ac:dyDescent="0.25">
      <c r="A61" s="129" t="s">
        <v>20</v>
      </c>
      <c r="B61" s="130"/>
      <c r="C61" s="130"/>
      <c r="D61" s="130"/>
      <c r="E61" s="130"/>
      <c r="F61" s="130"/>
      <c r="G61" s="35"/>
      <c r="H61" s="4"/>
    </row>
    <row r="62" spans="1:8" hidden="1" x14ac:dyDescent="0.25">
      <c r="A62" s="41"/>
      <c r="B62" s="41"/>
      <c r="C62" s="41"/>
      <c r="D62" s="41"/>
      <c r="E62" s="41"/>
      <c r="F62" s="41"/>
      <c r="G62" s="35"/>
      <c r="H62" s="4"/>
    </row>
    <row r="63" spans="1:8" hidden="1" x14ac:dyDescent="0.25">
      <c r="A63" s="38" t="s">
        <v>4</v>
      </c>
      <c r="B63" s="42">
        <f>B55/B59</f>
        <v>0.71438367906737532</v>
      </c>
      <c r="C63" s="42" t="s">
        <v>5</v>
      </c>
      <c r="D63" s="42">
        <f>D55/D59</f>
        <v>0.71438367906737532</v>
      </c>
      <c r="E63" s="42" t="s">
        <v>6</v>
      </c>
      <c r="F63" s="42">
        <f>F55/F59</f>
        <v>0.71438367906737532</v>
      </c>
      <c r="G63" s="35"/>
      <c r="H63" s="4"/>
    </row>
    <row r="64" spans="1:8" hidden="1" x14ac:dyDescent="0.25">
      <c r="A64" s="39"/>
      <c r="B64" s="39"/>
      <c r="C64" s="39"/>
      <c r="D64" s="39"/>
      <c r="E64" s="39"/>
      <c r="F64" s="39"/>
      <c r="G64" s="35"/>
      <c r="H64" s="4"/>
    </row>
    <row r="65" spans="1:8" ht="60" hidden="1" x14ac:dyDescent="0.25">
      <c r="A65" s="35" t="s">
        <v>2</v>
      </c>
      <c r="B65" s="35"/>
      <c r="C65" s="35"/>
      <c r="D65" s="35"/>
      <c r="E65" s="35"/>
      <c r="F65" s="35"/>
      <c r="G65" s="35"/>
      <c r="H65" s="4"/>
    </row>
    <row r="66" spans="1:8" hidden="1" x14ac:dyDescent="0.25">
      <c r="A66" s="35"/>
      <c r="B66" s="35"/>
      <c r="C66" s="35"/>
      <c r="D66" s="35"/>
      <c r="E66" s="35"/>
      <c r="F66" s="35"/>
      <c r="G66" s="35"/>
      <c r="H66" s="4"/>
    </row>
    <row r="67" spans="1:8" hidden="1" x14ac:dyDescent="0.25">
      <c r="A67" s="36" t="s">
        <v>4</v>
      </c>
      <c r="B67" s="36">
        <f>E26</f>
        <v>70.89</v>
      </c>
      <c r="C67" s="36" t="s">
        <v>5</v>
      </c>
      <c r="D67" s="36">
        <f>G26</f>
        <v>70.89</v>
      </c>
      <c r="E67" s="36" t="s">
        <v>6</v>
      </c>
      <c r="F67" s="36">
        <f>I26</f>
        <v>70.89</v>
      </c>
      <c r="G67" s="35"/>
      <c r="H67" s="4"/>
    </row>
    <row r="68" spans="1:8" hidden="1" x14ac:dyDescent="0.25">
      <c r="A68" s="35"/>
      <c r="B68" s="35"/>
      <c r="C68" s="35"/>
      <c r="D68" s="35"/>
      <c r="E68" s="35"/>
      <c r="F68" s="35"/>
      <c r="G68" s="35"/>
      <c r="H68" s="4"/>
    </row>
    <row r="69" spans="1:8" ht="60" hidden="1" x14ac:dyDescent="0.25">
      <c r="A69" s="35" t="s">
        <v>3</v>
      </c>
      <c r="B69" s="35"/>
      <c r="C69" s="35"/>
      <c r="D69" s="35"/>
      <c r="E69" s="35"/>
      <c r="F69" s="35"/>
      <c r="G69" s="35"/>
      <c r="H69" s="4"/>
    </row>
    <row r="70" spans="1:8" hidden="1" x14ac:dyDescent="0.25">
      <c r="A70" s="35"/>
      <c r="B70" s="35"/>
      <c r="C70" s="35"/>
      <c r="D70" s="35"/>
      <c r="E70" s="35"/>
      <c r="F70" s="35"/>
      <c r="G70" s="35"/>
      <c r="H70" s="4"/>
    </row>
    <row r="71" spans="1:8" hidden="1" x14ac:dyDescent="0.25">
      <c r="A71" s="36" t="s">
        <v>4</v>
      </c>
      <c r="B71" s="36">
        <f>100-B67</f>
        <v>29.11</v>
      </c>
      <c r="C71" s="36" t="s">
        <v>5</v>
      </c>
      <c r="D71" s="36">
        <f>100-D67</f>
        <v>29.11</v>
      </c>
      <c r="E71" s="36" t="s">
        <v>6</v>
      </c>
      <c r="F71" s="36">
        <f>100-F67</f>
        <v>29.11</v>
      </c>
      <c r="G71" s="35"/>
      <c r="H71" s="4"/>
    </row>
    <row r="72" spans="1:8" hidden="1" x14ac:dyDescent="0.25">
      <c r="A72" s="35"/>
      <c r="B72" s="35"/>
      <c r="C72" s="35"/>
      <c r="D72" s="35"/>
      <c r="E72" s="35"/>
      <c r="F72" s="35"/>
      <c r="G72" s="35"/>
      <c r="H72" s="4"/>
    </row>
    <row r="73" spans="1:8" hidden="1" x14ac:dyDescent="0.25">
      <c r="A73" s="129" t="s">
        <v>21</v>
      </c>
      <c r="B73" s="130"/>
      <c r="C73" s="130"/>
      <c r="D73" s="130"/>
      <c r="E73" s="130"/>
      <c r="F73" s="130"/>
      <c r="G73" s="35"/>
      <c r="H73" s="4"/>
    </row>
    <row r="74" spans="1:8" hidden="1" x14ac:dyDescent="0.25">
      <c r="A74" s="41"/>
      <c r="B74" s="41"/>
      <c r="C74" s="41"/>
      <c r="D74" s="41"/>
      <c r="E74" s="41"/>
      <c r="F74" s="41"/>
      <c r="G74" s="35"/>
      <c r="H74" s="4"/>
    </row>
    <row r="75" spans="1:8" hidden="1" x14ac:dyDescent="0.25">
      <c r="A75" s="38" t="s">
        <v>4</v>
      </c>
      <c r="B75" s="42">
        <f>B67/B71</f>
        <v>2.4352456200618344</v>
      </c>
      <c r="C75" s="42" t="s">
        <v>5</v>
      </c>
      <c r="D75" s="42">
        <f>D67/D71</f>
        <v>2.4352456200618344</v>
      </c>
      <c r="E75" s="42" t="s">
        <v>6</v>
      </c>
      <c r="F75" s="42">
        <f>F67/F71</f>
        <v>2.4352456200618344</v>
      </c>
      <c r="G75" s="35"/>
      <c r="H75" s="4"/>
    </row>
    <row r="76" spans="1:8" ht="15.75" hidden="1" thickBot="1" x14ac:dyDescent="0.3">
      <c r="A76" s="40"/>
      <c r="B76" s="40"/>
      <c r="C76" s="40"/>
      <c r="D76" s="40"/>
      <c r="E76" s="40"/>
      <c r="F76" s="40"/>
      <c r="G76" s="37"/>
    </row>
    <row r="77" spans="1:8" ht="34.5" customHeight="1" x14ac:dyDescent="0.25">
      <c r="A77" s="133" t="s">
        <v>4</v>
      </c>
      <c r="B77" s="132"/>
      <c r="C77" s="133" t="s">
        <v>5</v>
      </c>
      <c r="D77" s="132"/>
      <c r="E77" s="133" t="s">
        <v>6</v>
      </c>
      <c r="F77" s="132"/>
      <c r="G77" s="37"/>
    </row>
    <row r="78" spans="1:8" ht="21" x14ac:dyDescent="0.25">
      <c r="A78" s="69" t="s">
        <v>11</v>
      </c>
      <c r="B78" s="79">
        <f>B63/B75</f>
        <v>0.29335179711738318</v>
      </c>
      <c r="C78" s="87" t="s">
        <v>11</v>
      </c>
      <c r="D78" s="54">
        <f>D63/D75</f>
        <v>0.29335179711738318</v>
      </c>
      <c r="E78" s="87" t="s">
        <v>11</v>
      </c>
      <c r="F78" s="54">
        <f>F63/F75</f>
        <v>0.29335179711738318</v>
      </c>
      <c r="G78" s="37"/>
    </row>
    <row r="79" spans="1:8" ht="21" x14ac:dyDescent="0.25">
      <c r="A79" s="66"/>
      <c r="B79" s="47"/>
      <c r="C79" s="66"/>
      <c r="D79" s="76"/>
      <c r="E79" s="66"/>
      <c r="F79" s="76"/>
      <c r="G79" s="37"/>
    </row>
    <row r="80" spans="1:8" ht="42" x14ac:dyDescent="0.25">
      <c r="A80" s="80" t="s">
        <v>7</v>
      </c>
      <c r="B80" s="81" t="str">
        <f>IF(B78&gt;1,((B78-1)/B78)*100,B31)</f>
        <v>OR&lt;1</v>
      </c>
      <c r="C80" s="80" t="s">
        <v>7</v>
      </c>
      <c r="D80" s="57" t="str">
        <f>IF(D78&gt;1,((D78-1)/D78)*100,B31)</f>
        <v>OR&lt;1</v>
      </c>
      <c r="E80" s="80" t="s">
        <v>7</v>
      </c>
      <c r="F80" s="57" t="str">
        <f>IF(F78&gt;1,((F78-1)/F78)*100,B31)</f>
        <v>OR&lt;1</v>
      </c>
      <c r="G80" s="37"/>
    </row>
    <row r="81" spans="1:7" ht="21" x14ac:dyDescent="0.25">
      <c r="A81" s="71"/>
      <c r="B81" s="82"/>
      <c r="C81" s="71"/>
      <c r="D81" s="77"/>
      <c r="E81" s="71"/>
      <c r="F81" s="77"/>
      <c r="G81" s="37"/>
    </row>
    <row r="82" spans="1:7" ht="42" x14ac:dyDescent="0.25">
      <c r="A82" s="70" t="s">
        <v>37</v>
      </c>
      <c r="B82" s="81" t="str">
        <f>IF(B78&gt;1,(B80*E19)/100,B31)</f>
        <v>OR&lt;1</v>
      </c>
      <c r="C82" s="80" t="s">
        <v>8</v>
      </c>
      <c r="D82" s="57" t="str">
        <f>IF(D78&gt;1,(D80*G19)/100,B31)</f>
        <v>OR&lt;1</v>
      </c>
      <c r="E82" s="80" t="s">
        <v>28</v>
      </c>
      <c r="F82" s="57" t="str">
        <f>IF(F78&gt;1,(F80*I19)/100,B31)</f>
        <v>OR&lt;1</v>
      </c>
      <c r="G82" s="37"/>
    </row>
    <row r="83" spans="1:7" ht="21" x14ac:dyDescent="0.25">
      <c r="A83" s="72"/>
      <c r="B83" s="47"/>
      <c r="C83" s="72"/>
      <c r="D83" s="76"/>
      <c r="E83" s="72"/>
      <c r="F83" s="76"/>
      <c r="G83" s="37"/>
    </row>
    <row r="84" spans="1:7" ht="42" x14ac:dyDescent="0.25">
      <c r="A84" s="73" t="s">
        <v>40</v>
      </c>
      <c r="B84" s="83">
        <f>IF(B78&lt;1,(1-B78)*100,$B$32)</f>
        <v>70.664820288261694</v>
      </c>
      <c r="C84" s="73" t="s">
        <v>9</v>
      </c>
      <c r="D84" s="61">
        <f>IF(D78&lt;1,(1-D78)*100,$B$32)</f>
        <v>70.664820288261694</v>
      </c>
      <c r="E84" s="73" t="s">
        <v>9</v>
      </c>
      <c r="F84" s="61">
        <f>IF(F78&lt;1,(1-F78)*100,B31)</f>
        <v>70.664820288261694</v>
      </c>
      <c r="G84" s="37"/>
    </row>
    <row r="85" spans="1:7" ht="21" x14ac:dyDescent="0.25">
      <c r="A85" s="74"/>
      <c r="B85" s="84"/>
      <c r="C85" s="74"/>
      <c r="D85" s="78"/>
      <c r="E85" s="74"/>
      <c r="F85" s="78"/>
      <c r="G85" s="37"/>
    </row>
    <row r="86" spans="1:7" ht="42.75" thickBot="1" x14ac:dyDescent="0.3">
      <c r="A86" s="85" t="s">
        <v>38</v>
      </c>
      <c r="B86" s="86">
        <f>IF(B78&lt;1,(B84*E16)/100,$B$32)</f>
        <v>51.769047343180517</v>
      </c>
      <c r="C86" s="85" t="s">
        <v>10</v>
      </c>
      <c r="D86" s="88">
        <f>IF(D78&lt;1,(D84*G16)/100,$B$32)</f>
        <v>51.769047343180517</v>
      </c>
      <c r="E86" s="85" t="s">
        <v>10</v>
      </c>
      <c r="F86" s="88">
        <f>IF(F78&lt;1,(F84*I16)/100,$B$32)</f>
        <v>51.769047343180517</v>
      </c>
      <c r="G86" s="37"/>
    </row>
    <row r="87" spans="1:7" ht="15.75" thickBot="1" x14ac:dyDescent="0.3"/>
    <row r="88" spans="1:7" ht="32.25" thickBot="1" x14ac:dyDescent="0.3">
      <c r="A88" s="125" t="s">
        <v>42</v>
      </c>
      <c r="B88" s="126"/>
      <c r="C88" s="126"/>
      <c r="D88" s="126"/>
      <c r="E88" s="127"/>
      <c r="F88" s="128"/>
    </row>
    <row r="90" spans="1:7" ht="37.5" customHeight="1" x14ac:dyDescent="0.25">
      <c r="A90" s="119" t="s">
        <v>43</v>
      </c>
      <c r="B90" s="119"/>
      <c r="C90" s="119"/>
      <c r="D90" s="119"/>
      <c r="E90" s="119"/>
      <c r="F90" s="119"/>
    </row>
    <row r="92" spans="1:7" ht="18.75" x14ac:dyDescent="0.25">
      <c r="A92" s="109" t="s">
        <v>4</v>
      </c>
      <c r="B92" s="109"/>
      <c r="C92" s="109" t="s">
        <v>5</v>
      </c>
      <c r="D92" s="109"/>
      <c r="E92" s="109" t="s">
        <v>6</v>
      </c>
      <c r="F92" s="29"/>
    </row>
    <row r="93" spans="1:7" ht="18.75" x14ac:dyDescent="0.25">
      <c r="A93" s="110">
        <f>E8</f>
        <v>41.67</v>
      </c>
      <c r="B93" s="109"/>
      <c r="C93" s="110">
        <f>G8</f>
        <v>41.67</v>
      </c>
      <c r="D93" s="109"/>
      <c r="E93" s="110">
        <f>I8</f>
        <v>41.67</v>
      </c>
    </row>
    <row r="95" spans="1:7" ht="38.25" customHeight="1" x14ac:dyDescent="0.25">
      <c r="A95" s="119" t="s">
        <v>44</v>
      </c>
      <c r="B95" s="119"/>
      <c r="C95" s="119"/>
      <c r="D95" s="119"/>
      <c r="E95" s="119"/>
      <c r="F95" s="119"/>
    </row>
    <row r="97" spans="1:6" ht="18.75" x14ac:dyDescent="0.25">
      <c r="A97" s="109" t="s">
        <v>4</v>
      </c>
      <c r="B97" s="109"/>
      <c r="C97" s="109" t="s">
        <v>5</v>
      </c>
      <c r="D97" s="109"/>
      <c r="E97" s="109" t="s">
        <v>6</v>
      </c>
    </row>
    <row r="98" spans="1:6" ht="18.75" x14ac:dyDescent="0.25">
      <c r="A98" s="110">
        <f>E12</f>
        <v>44.55</v>
      </c>
      <c r="B98" s="109"/>
      <c r="C98" s="110">
        <f>G12</f>
        <v>44.55</v>
      </c>
      <c r="D98" s="109"/>
      <c r="E98" s="110">
        <f>I12</f>
        <v>44.55</v>
      </c>
    </row>
    <row r="100" spans="1:6" ht="40.5" customHeight="1" x14ac:dyDescent="0.25">
      <c r="A100" s="119" t="s">
        <v>45</v>
      </c>
      <c r="B100" s="119"/>
      <c r="C100" s="119"/>
      <c r="D100" s="119"/>
      <c r="E100" s="119"/>
      <c r="F100" s="119"/>
    </row>
    <row r="101" spans="1:6" ht="18.75" x14ac:dyDescent="0.25">
      <c r="A101" s="109" t="s">
        <v>4</v>
      </c>
      <c r="B101" s="109"/>
      <c r="C101" s="109" t="s">
        <v>5</v>
      </c>
      <c r="D101" s="109"/>
      <c r="E101" s="109" t="s">
        <v>6</v>
      </c>
    </row>
    <row r="102" spans="1:6" ht="18.75" x14ac:dyDescent="0.25">
      <c r="A102" s="110">
        <f>A93*A98/100</f>
        <v>18.563984999999999</v>
      </c>
      <c r="B102" s="110"/>
      <c r="C102" s="110">
        <f>C93*C98/100</f>
        <v>18.563984999999999</v>
      </c>
      <c r="D102" s="110"/>
      <c r="E102" s="110">
        <f>E93*E98/100</f>
        <v>18.563984999999999</v>
      </c>
    </row>
    <row r="106" spans="1:6" x14ac:dyDescent="0.25">
      <c r="A106" s="111"/>
    </row>
  </sheetData>
  <sheetProtection sheet="1" objects="1" scenarios="1"/>
  <mergeCells count="22">
    <mergeCell ref="A90:F90"/>
    <mergeCell ref="A95:F95"/>
    <mergeCell ref="A100:F100"/>
    <mergeCell ref="A4:I7"/>
    <mergeCell ref="A88:F88"/>
    <mergeCell ref="A61:F61"/>
    <mergeCell ref="A73:F73"/>
    <mergeCell ref="A35:B35"/>
    <mergeCell ref="C35:D35"/>
    <mergeCell ref="E35:F35"/>
    <mergeCell ref="A77:B77"/>
    <mergeCell ref="C77:D77"/>
    <mergeCell ref="E77:F77"/>
    <mergeCell ref="A34:F34"/>
    <mergeCell ref="A51:F51"/>
    <mergeCell ref="A16:C16"/>
    <mergeCell ref="A1:I2"/>
    <mergeCell ref="A8:C8"/>
    <mergeCell ref="A10:C10"/>
    <mergeCell ref="A12:C12"/>
    <mergeCell ref="A14:C14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Cinco 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DE MATA DONADO CAMPOS</dc:creator>
  <cp:lastModifiedBy>Beatriz</cp:lastModifiedBy>
  <dcterms:created xsi:type="dcterms:W3CDTF">2012-05-08T11:10:17Z</dcterms:created>
  <dcterms:modified xsi:type="dcterms:W3CDTF">2016-11-08T15:49:30Z</dcterms:modified>
</cp:coreProperties>
</file>